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7260" windowHeight="6345" activeTab="0"/>
  </bookViews>
  <sheets>
    <sheet name="BALANCE SHEET" sheetId="1" r:id="rId1"/>
    <sheet name="INCOME STA" sheetId="2" r:id="rId2"/>
    <sheet name="STAT OF EQUITY" sheetId="3" r:id="rId3"/>
    <sheet name="CASHFLOW" sheetId="4" r:id="rId4"/>
  </sheets>
  <definedNames>
    <definedName name="_xlnm.Print_Area" localSheetId="0">'BALANCE SHEET'!$A$1:$F$59</definedName>
    <definedName name="_xlnm.Print_Area" localSheetId="3">'CASHFLOW'!$A$1:$D$75</definedName>
    <definedName name="_xlnm.Print_Area" localSheetId="1">'INCOME STA'!$A:$J</definedName>
    <definedName name="_xlnm.Print_Area" localSheetId="2">'STAT OF EQUITY'!$A$1:$F$49</definedName>
  </definedNames>
  <calcPr fullCalcOnLoad="1"/>
</workbook>
</file>

<file path=xl/sharedStrings.xml><?xml version="1.0" encoding="utf-8"?>
<sst xmlns="http://schemas.openxmlformats.org/spreadsheetml/2006/main" count="166" uniqueCount="122">
  <si>
    <t>(INCORPORATED IN MALAYSIA)</t>
  </si>
  <si>
    <t>CURRENT</t>
  </si>
  <si>
    <t>CUMULATIVE</t>
  </si>
  <si>
    <t>RM'000</t>
  </si>
  <si>
    <t>`</t>
  </si>
  <si>
    <t>CONDENSED CONSOLIDATED BALANCE SHEET</t>
  </si>
  <si>
    <t>Inventories</t>
  </si>
  <si>
    <t>Cash and cash equivalents</t>
  </si>
  <si>
    <t>Share Capital</t>
  </si>
  <si>
    <t>Share Premium</t>
  </si>
  <si>
    <t>Total</t>
  </si>
  <si>
    <t>(COMPANY NO : 189740-X)</t>
  </si>
  <si>
    <t>(COMPANY NO: 189740-X)</t>
  </si>
  <si>
    <t>Retained Profits</t>
  </si>
  <si>
    <t>Changes in working capital:-</t>
  </si>
  <si>
    <t>Non-Distributable</t>
  </si>
  <si>
    <t>Distributable</t>
  </si>
  <si>
    <t>Tax paid</t>
  </si>
  <si>
    <t>Interest received</t>
  </si>
  <si>
    <t>Cash and cash equivalents carried forward</t>
  </si>
  <si>
    <t>Cash and bank balances</t>
  </si>
  <si>
    <t>Note:-</t>
  </si>
  <si>
    <t>Cash and cash equivalents brought forward</t>
  </si>
  <si>
    <t>CONDENSED CONSOLIDATED INCOME STATEMENT</t>
  </si>
  <si>
    <t>CONDENSED CONSOLIDATED STATEMENT OF CHANGES IN EQUITY</t>
  </si>
  <si>
    <t>CONDENSED CONSOLIDATED CASH FLOW STATEMENT</t>
  </si>
  <si>
    <t>Cash flows from investing activities</t>
  </si>
  <si>
    <t>Purchase of property, plant and equipment</t>
  </si>
  <si>
    <t>Proceeds from disposal of property, plant and equipment</t>
  </si>
  <si>
    <t>Cash flows from financing activities</t>
  </si>
  <si>
    <t>Cash and cash equivalents comprise the following:-</t>
  </si>
  <si>
    <t>Revenue</t>
  </si>
  <si>
    <t>UNAUDITED</t>
  </si>
  <si>
    <t>AUDITED</t>
  </si>
  <si>
    <t>(THE FIGURES HAVE NOT BEEN AUDITED)</t>
  </si>
  <si>
    <t xml:space="preserve">CORRESPONDING </t>
  </si>
  <si>
    <t>PRECEDING</t>
  </si>
  <si>
    <t>Prepaid lease payments</t>
  </si>
  <si>
    <t>Profit after tax</t>
  </si>
  <si>
    <t>Profit before tax</t>
  </si>
  <si>
    <t>Operating profit before working capital changes</t>
  </si>
  <si>
    <t>Current tax liabilities</t>
  </si>
  <si>
    <t>Current tax assets</t>
  </si>
  <si>
    <t>Balance as at 1 February 2008</t>
  </si>
  <si>
    <t>Reserve</t>
  </si>
  <si>
    <t>Adjustment arising from reverse acquisition</t>
  </si>
  <si>
    <t>Bank borrowings - secured</t>
  </si>
  <si>
    <t xml:space="preserve">Deferred tax liabilities </t>
  </si>
  <si>
    <t>Property, plant and equipment</t>
  </si>
  <si>
    <t>Interest paid</t>
  </si>
  <si>
    <t>Bank overdrafts</t>
  </si>
  <si>
    <t>Trade and other receivables</t>
  </si>
  <si>
    <t>Trade and other payables</t>
  </si>
  <si>
    <t>Share capital</t>
  </si>
  <si>
    <t>Share premium</t>
  </si>
  <si>
    <t>Reverse acquisition reserve</t>
  </si>
  <si>
    <t>Retained profits</t>
  </si>
  <si>
    <t>Non-current assets</t>
  </si>
  <si>
    <t>Current assets</t>
  </si>
  <si>
    <t>Current liabilities</t>
  </si>
  <si>
    <t>Net current assets</t>
  </si>
  <si>
    <t>Non-current liabilities</t>
  </si>
  <si>
    <t>Net assets</t>
  </si>
  <si>
    <t>Financed by:-</t>
  </si>
  <si>
    <t>Shareholders' equity</t>
  </si>
  <si>
    <t xml:space="preserve">        Non-cash items</t>
  </si>
  <si>
    <t xml:space="preserve">        Non-operating items</t>
  </si>
  <si>
    <t>Share issue expenses written-off</t>
  </si>
  <si>
    <t>Net assets per share (sen)</t>
  </si>
  <si>
    <t>Operating expenses</t>
  </si>
  <si>
    <t>Tax expense</t>
  </si>
  <si>
    <t>Other income</t>
  </si>
  <si>
    <t>Cash flows from operating activities</t>
  </si>
  <si>
    <t>Adjustments for:-</t>
  </si>
  <si>
    <t>Payables</t>
  </si>
  <si>
    <t>Finance costs</t>
  </si>
  <si>
    <t>Receivables</t>
  </si>
  <si>
    <t>- Diluted (sen)</t>
  </si>
  <si>
    <t>Earnings per share</t>
  </si>
  <si>
    <t>- Basic (sen)</t>
  </si>
  <si>
    <t>Acquisition</t>
  </si>
  <si>
    <t>Reverse</t>
  </si>
  <si>
    <t>Total recognised income and expense</t>
  </si>
  <si>
    <t>Share issue expenses paid</t>
  </si>
  <si>
    <t>Net cash used in financing activities</t>
  </si>
  <si>
    <t>SUPPORTIVE INTERNATIONAL HOLDINGS BERHAD</t>
  </si>
  <si>
    <t>INDIVIDUAL QUARTER</t>
  </si>
  <si>
    <t xml:space="preserve">QUARTER ENDED </t>
  </si>
  <si>
    <t>QUARTER ENDED</t>
  </si>
  <si>
    <t>Short-term deposits with a licensed bank</t>
  </si>
  <si>
    <t>CUMULATIVE PERIOD</t>
  </si>
  <si>
    <t>Tax refunded</t>
  </si>
  <si>
    <t>Disposal of subsidiary, net of cash disposed of</t>
  </si>
  <si>
    <t>31 JAN 2009</t>
  </si>
  <si>
    <t>Investment property</t>
  </si>
  <si>
    <t>Property development</t>
  </si>
  <si>
    <t>Repayment of hire purchase oligations</t>
  </si>
  <si>
    <t>Effect of exchange rate changes on cash and cash equivalents</t>
  </si>
  <si>
    <t>Land held for future development</t>
  </si>
  <si>
    <t xml:space="preserve">PERIOD ENDED </t>
  </si>
  <si>
    <t>Balance as at 1 February 2009</t>
  </si>
  <si>
    <t>PERIOD ENDED</t>
  </si>
  <si>
    <t>The Condensed Consolidated Balance Sheet should be read in conjunction with the audited financial statements for the period ended 31 January 2009.</t>
  </si>
  <si>
    <t>The Condensed Consolidated Income Statement should be read in conjunction with the audited financial statements for the period ended 31 January 2009.</t>
  </si>
  <si>
    <t>The Condensed Consolidated Statement of Changes in Equity should be read in conjunction with the audited financial statements for the period ended 31 January 2009.</t>
  </si>
  <si>
    <t>The Condensed Consolidated Cash Flow Statement should be read in conjunction with the audited financial statements for the period ended 31 January 2009.</t>
  </si>
  <si>
    <t>Net profit for the period</t>
  </si>
  <si>
    <t>Net cash from/(used in) operating activities</t>
  </si>
  <si>
    <t>Net cash (used in)/from investing activities</t>
  </si>
  <si>
    <t>Net increase/(decrease) in cash and cash equivalents</t>
  </si>
  <si>
    <t>Cash generated from/(absorbed by) operations</t>
  </si>
  <si>
    <t>Cash inflow arising from business combinations</t>
  </si>
  <si>
    <t>AS AT 31 JULY 2009</t>
  </si>
  <si>
    <t>31 JUL 2009</t>
  </si>
  <si>
    <t>FOR THE QUARTER ENDED 31 JULY 2009</t>
  </si>
  <si>
    <t>31 JUL 2008</t>
  </si>
  <si>
    <t>Balance as at 31 July 2009</t>
  </si>
  <si>
    <t>CUMULATIVE PERIOD ENDED 31 JULY 2009</t>
  </si>
  <si>
    <t>CORRESPONDING PRECEDING PERIOD ENDED 31 JULY 2008</t>
  </si>
  <si>
    <t>Balance as at 31 July 2008</t>
  </si>
  <si>
    <t>31 JULY 2008</t>
  </si>
  <si>
    <t>31 JULY 2009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</si>
</sst>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&quot;￥&quot;#,##0;&quot;￥&quot;\-#,##0"/>
    <numFmt numFmtId="185" formatCode="&quot;￥&quot;#,##0;[Red]&quot;￥&quot;\-#,##0"/>
    <numFmt numFmtId="186" formatCode="&quot;￥&quot;#,##0.00;&quot;￥&quot;\-#,##0.00"/>
    <numFmt numFmtId="187" formatCode="&quot;￥&quot;#,##0.00;[Red]&quot;￥&quot;\-#,##0.00"/>
    <numFmt numFmtId="188" formatCode="_ &quot;￥&quot;* #,##0_ ;_ &quot;￥&quot;* \-#,##0_ ;_ &quot;￥&quot;* &quot;-&quot;_ ;_ @_ "/>
    <numFmt numFmtId="189" formatCode="_ * #,##0_ ;_ * \-#,##0_ ;_ * &quot;-&quot;_ ;_ @_ "/>
    <numFmt numFmtId="190" formatCode="_ &quot;￥&quot;* #,##0.00_ ;_ &quot;￥&quot;* \-#,##0.00_ ;_ &quot;￥&quot;* &quot;-&quot;??_ ;_ @_ "/>
    <numFmt numFmtId="191" formatCode="_ * #,##0.00_ ;_ * \-#,##0.00_ ;_ * &quot;-&quot;??_ ;_ @_ "/>
    <numFmt numFmtId="192" formatCode="_(* #,##0_);_(* \(#,##0\);_(* &quot;-&quot;??_);_(@_)"/>
    <numFmt numFmtId="193" formatCode="_(* #,##0.0_);_(* \(#,##0.0\);_(* &quot;-&quot;??_);_(@_)"/>
    <numFmt numFmtId="194" formatCode="0.0%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  <numFmt numFmtId="200" formatCode="#,##0.0"/>
    <numFmt numFmtId="201" formatCode="_(* #,##0.000_);_(* \(#,##0.000\);_(* &quot;-&quot;??_);_(@_)"/>
    <numFmt numFmtId="202" formatCode="_(* #,##0.000_);_(* \(#,##0.000\);_(* &quot;-&quot;???_);_(@_)"/>
    <numFmt numFmtId="203" formatCode="_-* #,##0.000_-;\-* #,##0.000_-;_-* &quot;-&quot;???_-;_-@_-"/>
    <numFmt numFmtId="204" formatCode="_(* #,##0.0000_);_(* \(#,##0.0000\);_(* &quot;-&quot;??_);_(@_)"/>
    <numFmt numFmtId="205" formatCode="_(* #,##0.00000_);_(* \(#,##0.00000\);_(* &quot;-&quot;??_);_(@_)"/>
  </numFmts>
  <fonts count="2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92" fontId="0" fillId="0" borderId="0" xfId="42" applyNumberFormat="1" applyFont="1" applyAlignment="1">
      <alignment/>
    </xf>
    <xf numFmtId="192" fontId="0" fillId="0" borderId="10" xfId="42" applyNumberFormat="1" applyFont="1" applyBorder="1" applyAlignment="1">
      <alignment/>
    </xf>
    <xf numFmtId="192" fontId="0" fillId="0" borderId="11" xfId="42" applyNumberFormat="1" applyFont="1" applyBorder="1" applyAlignment="1">
      <alignment/>
    </xf>
    <xf numFmtId="192" fontId="0" fillId="0" borderId="12" xfId="42" applyNumberFormat="1" applyFont="1" applyBorder="1" applyAlignment="1">
      <alignment/>
    </xf>
    <xf numFmtId="192" fontId="0" fillId="0" borderId="13" xfId="42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92" fontId="0" fillId="0" borderId="14" xfId="42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92" fontId="0" fillId="0" borderId="0" xfId="42" applyNumberFormat="1" applyFont="1" applyBorder="1" applyAlignment="1">
      <alignment/>
    </xf>
    <xf numFmtId="15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15" fontId="2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5" fontId="2" fillId="0" borderId="0" xfId="0" applyNumberFormat="1" applyFont="1" applyAlignment="1">
      <alignment horizontal="center"/>
    </xf>
    <xf numFmtId="192" fontId="0" fillId="0" borderId="12" xfId="42" applyNumberFormat="1" applyFont="1" applyFill="1" applyBorder="1" applyAlignment="1">
      <alignment/>
    </xf>
    <xf numFmtId="4" fontId="0" fillId="0" borderId="0" xfId="0" applyNumberFormat="1" applyAlignment="1">
      <alignment/>
    </xf>
    <xf numFmtId="16" fontId="2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192" fontId="1" fillId="0" borderId="0" xfId="42" applyNumberFormat="1" applyFont="1" applyAlignment="1">
      <alignment/>
    </xf>
    <xf numFmtId="192" fontId="0" fillId="0" borderId="0" xfId="0" applyNumberFormat="1" applyAlignment="1">
      <alignment/>
    </xf>
    <xf numFmtId="192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92" fontId="0" fillId="0" borderId="15" xfId="42" applyNumberFormat="1" applyFont="1" applyBorder="1" applyAlignment="1">
      <alignment/>
    </xf>
    <xf numFmtId="192" fontId="0" fillId="0" borderId="0" xfId="42" applyNumberFormat="1" applyFont="1" applyAlignment="1">
      <alignment/>
    </xf>
    <xf numFmtId="192" fontId="3" fillId="0" borderId="0" xfId="42" applyNumberFormat="1" applyFont="1" applyAlignment="1">
      <alignment/>
    </xf>
    <xf numFmtId="192" fontId="3" fillId="0" borderId="0" xfId="42" applyNumberFormat="1" applyFont="1" applyAlignment="1">
      <alignment/>
    </xf>
    <xf numFmtId="192" fontId="3" fillId="0" borderId="0" xfId="42" applyNumberFormat="1" applyFont="1" applyAlignment="1">
      <alignment/>
    </xf>
    <xf numFmtId="43" fontId="3" fillId="0" borderId="0" xfId="42" applyFont="1" applyAlignment="1">
      <alignment/>
    </xf>
    <xf numFmtId="43" fontId="0" fillId="0" borderId="0" xfId="42" applyFont="1" applyAlignment="1">
      <alignment/>
    </xf>
    <xf numFmtId="43" fontId="3" fillId="0" borderId="0" xfId="42" applyFont="1" applyAlignment="1">
      <alignment/>
    </xf>
    <xf numFmtId="43" fontId="0" fillId="0" borderId="0" xfId="42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192" fontId="0" fillId="0" borderId="0" xfId="42" applyNumberFormat="1" applyFont="1" applyFill="1" applyAlignment="1">
      <alignment/>
    </xf>
    <xf numFmtId="192" fontId="0" fillId="0" borderId="0" xfId="42" applyNumberFormat="1" applyFont="1" applyAlignment="1">
      <alignment/>
    </xf>
    <xf numFmtId="0" fontId="0" fillId="0" borderId="0" xfId="0" applyNumberFormat="1" applyFont="1" applyFill="1" applyAlignment="1">
      <alignment/>
    </xf>
    <xf numFmtId="192" fontId="0" fillId="0" borderId="10" xfId="42" applyNumberFormat="1" applyFont="1" applyBorder="1" applyAlignment="1">
      <alignment/>
    </xf>
    <xf numFmtId="192" fontId="0" fillId="0" borderId="0" xfId="42" applyNumberFormat="1" applyFont="1" applyBorder="1" applyAlignment="1">
      <alignment/>
    </xf>
    <xf numFmtId="192" fontId="0" fillId="0" borderId="0" xfId="42" applyNumberFormat="1" applyFont="1" applyAlignment="1">
      <alignment horizontal="right"/>
    </xf>
    <xf numFmtId="205" fontId="0" fillId="0" borderId="0" xfId="42" applyNumberFormat="1" applyFont="1" applyAlignment="1">
      <alignment/>
    </xf>
    <xf numFmtId="0" fontId="9" fillId="0" borderId="0" xfId="0" applyFont="1" applyAlignment="1">
      <alignment/>
    </xf>
    <xf numFmtId="192" fontId="0" fillId="0" borderId="0" xfId="42" applyNumberFormat="1" applyFont="1" applyBorder="1" applyAlignment="1">
      <alignment horizontal="center"/>
    </xf>
    <xf numFmtId="192" fontId="0" fillId="0" borderId="15" xfId="42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57" applyFont="1" applyFill="1">
      <alignment/>
      <protection/>
    </xf>
    <xf numFmtId="43" fontId="7" fillId="0" borderId="16" xfId="42" applyFont="1" applyBorder="1" applyAlignment="1" applyProtection="1">
      <alignment/>
      <protection/>
    </xf>
    <xf numFmtId="43" fontId="0" fillId="0" borderId="0" xfId="42" applyFont="1" applyAlignment="1">
      <alignment/>
    </xf>
    <xf numFmtId="0" fontId="2" fillId="0" borderId="14" xfId="0" applyFont="1" applyBorder="1" applyAlignment="1">
      <alignment horizontal="center"/>
    </xf>
    <xf numFmtId="0" fontId="0" fillId="0" borderId="0" xfId="0" applyFont="1" applyAlignment="1" quotePrefix="1">
      <alignment/>
    </xf>
    <xf numFmtId="0" fontId="10" fillId="0" borderId="0" xfId="0" applyFont="1" applyAlignment="1">
      <alignment/>
    </xf>
    <xf numFmtId="192" fontId="0" fillId="0" borderId="0" xfId="42" applyNumberFormat="1" applyFont="1" applyFill="1" applyAlignment="1">
      <alignment horizontal="right"/>
    </xf>
    <xf numFmtId="192" fontId="0" fillId="0" borderId="0" xfId="42" applyNumberFormat="1" applyFont="1" applyBorder="1" applyAlignment="1">
      <alignment horizontal="right"/>
    </xf>
    <xf numFmtId="192" fontId="0" fillId="0" borderId="0" xfId="42" applyNumberFormat="1" applyFont="1" applyAlignment="1">
      <alignment horizontal="right"/>
    </xf>
    <xf numFmtId="192" fontId="0" fillId="0" borderId="17" xfId="42" applyNumberFormat="1" applyFont="1" applyBorder="1" applyAlignment="1">
      <alignment/>
    </xf>
    <xf numFmtId="192" fontId="0" fillId="0" borderId="18" xfId="42" applyNumberFormat="1" applyFont="1" applyBorder="1" applyAlignment="1">
      <alignment/>
    </xf>
    <xf numFmtId="192" fontId="0" fillId="0" borderId="19" xfId="42" applyNumberFormat="1" applyFont="1" applyBorder="1" applyAlignment="1">
      <alignment/>
    </xf>
    <xf numFmtId="192" fontId="0" fillId="0" borderId="20" xfId="42" applyNumberFormat="1" applyFont="1" applyBorder="1" applyAlignment="1">
      <alignment/>
    </xf>
    <xf numFmtId="192" fontId="0" fillId="0" borderId="0" xfId="42" applyNumberFormat="1" applyFont="1" applyFill="1" applyBorder="1" applyAlignment="1">
      <alignment/>
    </xf>
    <xf numFmtId="192" fontId="0" fillId="0" borderId="21" xfId="42" applyNumberFormat="1" applyFont="1" applyBorder="1" applyAlignment="1">
      <alignment/>
    </xf>
    <xf numFmtId="192" fontId="0" fillId="0" borderId="14" xfId="42" applyNumberFormat="1" applyFont="1" applyFill="1" applyBorder="1" applyAlignment="1">
      <alignment/>
    </xf>
    <xf numFmtId="192" fontId="0" fillId="0" borderId="22" xfId="42" applyNumberFormat="1" applyFont="1" applyBorder="1" applyAlignment="1">
      <alignment/>
    </xf>
    <xf numFmtId="192" fontId="0" fillId="0" borderId="0" xfId="42" applyNumberFormat="1" applyFont="1" applyBorder="1" applyAlignment="1">
      <alignment horizontal="right"/>
    </xf>
    <xf numFmtId="192" fontId="0" fillId="0" borderId="14" xfId="42" applyNumberFormat="1" applyFont="1" applyBorder="1" applyAlignment="1">
      <alignment horizontal="right"/>
    </xf>
    <xf numFmtId="2" fontId="0" fillId="0" borderId="16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Alignment="1">
      <alignment/>
    </xf>
    <xf numFmtId="192" fontId="0" fillId="0" borderId="23" xfId="42" applyNumberFormat="1" applyFont="1" applyBorder="1" applyAlignment="1">
      <alignment/>
    </xf>
    <xf numFmtId="0" fontId="9" fillId="0" borderId="0" xfId="0" applyFont="1" applyAlignment="1">
      <alignment horizontal="justify" vertical="top"/>
    </xf>
    <xf numFmtId="0" fontId="9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 horizontal="justify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eehup31.3.2008QR(final-20.5.2008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2" max="2" width="39.7109375" style="0" customWidth="1"/>
    <col min="3" max="3" width="15.7109375" style="0" customWidth="1"/>
    <col min="4" max="4" width="1.7109375" style="0" customWidth="1"/>
    <col min="5" max="5" width="15.7109375" style="0" customWidth="1"/>
    <col min="6" max="6" width="2.7109375" style="0" customWidth="1"/>
  </cols>
  <sheetData>
    <row r="1" ht="15.75">
      <c r="A1" s="1" t="s">
        <v>85</v>
      </c>
    </row>
    <row r="2" ht="12.75">
      <c r="A2" s="2" t="s">
        <v>12</v>
      </c>
    </row>
    <row r="3" ht="12.75">
      <c r="A3" s="2" t="s">
        <v>0</v>
      </c>
    </row>
    <row r="5" ht="12.75">
      <c r="A5" s="2" t="s">
        <v>5</v>
      </c>
    </row>
    <row r="6" ht="12.75">
      <c r="A6" s="2" t="s">
        <v>112</v>
      </c>
    </row>
    <row r="7" ht="12.75">
      <c r="A7" s="2" t="s">
        <v>34</v>
      </c>
    </row>
    <row r="8" spans="1:5" ht="12.75">
      <c r="A8" s="2"/>
      <c r="C8" s="16"/>
      <c r="D8" s="4"/>
      <c r="E8" s="16"/>
    </row>
    <row r="9" spans="1:5" ht="12.75">
      <c r="A9" s="2"/>
      <c r="C9" s="16" t="s">
        <v>32</v>
      </c>
      <c r="D9" s="4"/>
      <c r="E9" s="16" t="s">
        <v>33</v>
      </c>
    </row>
    <row r="10" spans="3:5" ht="12.75">
      <c r="C10" s="20" t="s">
        <v>113</v>
      </c>
      <c r="D10" s="16"/>
      <c r="E10" s="20" t="s">
        <v>93</v>
      </c>
    </row>
    <row r="11" spans="3:5" ht="12.75">
      <c r="C11" s="16" t="s">
        <v>3</v>
      </c>
      <c r="D11" s="16"/>
      <c r="E11" s="16" t="s">
        <v>3</v>
      </c>
    </row>
    <row r="12" spans="3:5" ht="12.75">
      <c r="C12" s="10"/>
      <c r="D12" s="10"/>
      <c r="E12" s="22"/>
    </row>
    <row r="13" ht="12.75">
      <c r="A13" s="2" t="s">
        <v>57</v>
      </c>
    </row>
    <row r="14" spans="1:5" ht="12.75">
      <c r="A14" s="32" t="s">
        <v>48</v>
      </c>
      <c r="C14" s="5">
        <v>17949</v>
      </c>
      <c r="D14" s="5"/>
      <c r="E14" s="5">
        <v>18599</v>
      </c>
    </row>
    <row r="15" spans="1:5" ht="12.75">
      <c r="A15" s="32" t="s">
        <v>37</v>
      </c>
      <c r="C15" s="5">
        <v>2488</v>
      </c>
      <c r="D15" s="5"/>
      <c r="E15" s="5">
        <v>2517</v>
      </c>
    </row>
    <row r="16" spans="1:5" ht="12.75">
      <c r="A16" s="32" t="s">
        <v>94</v>
      </c>
      <c r="C16" s="5">
        <v>9059</v>
      </c>
      <c r="D16" s="5"/>
      <c r="E16" s="5">
        <v>9189</v>
      </c>
    </row>
    <row r="17" spans="1:5" ht="12.75">
      <c r="A17" s="32" t="s">
        <v>98</v>
      </c>
      <c r="C17" s="5">
        <v>42911</v>
      </c>
      <c r="D17" s="5"/>
      <c r="E17" s="5">
        <v>42911</v>
      </c>
    </row>
    <row r="18" spans="1:5" ht="12.75">
      <c r="A18" s="2"/>
      <c r="C18" s="13"/>
      <c r="D18" s="5"/>
      <c r="E18" s="13"/>
    </row>
    <row r="19" spans="1:5" ht="12.75">
      <c r="A19" s="2"/>
      <c r="C19" s="5">
        <f>SUM(C14:C18)</f>
        <v>72407</v>
      </c>
      <c r="D19" s="5"/>
      <c r="E19" s="5">
        <f>SUM(E14:E18)</f>
        <v>73216</v>
      </c>
    </row>
    <row r="20" spans="1:5" ht="12.75">
      <c r="A20" s="2"/>
      <c r="C20" s="5"/>
      <c r="D20" s="5"/>
      <c r="E20" s="5"/>
    </row>
    <row r="21" spans="1:5" ht="12.75">
      <c r="A21" s="2" t="s">
        <v>58</v>
      </c>
      <c r="C21" s="5"/>
      <c r="D21" s="5"/>
      <c r="E21" s="5"/>
    </row>
    <row r="22" spans="1:5" ht="12.75">
      <c r="A22" s="32" t="s">
        <v>95</v>
      </c>
      <c r="C22" s="7">
        <v>20408</v>
      </c>
      <c r="D22" s="17"/>
      <c r="E22" s="7">
        <v>18389</v>
      </c>
    </row>
    <row r="23" spans="1:5" ht="12.75">
      <c r="A23" t="s">
        <v>6</v>
      </c>
      <c r="C23" s="8">
        <v>5131</v>
      </c>
      <c r="D23" s="17"/>
      <c r="E23" s="8">
        <v>4860</v>
      </c>
    </row>
    <row r="24" spans="1:5" ht="12.75">
      <c r="A24" t="s">
        <v>51</v>
      </c>
      <c r="C24" s="24">
        <v>7680</v>
      </c>
      <c r="D24" s="17"/>
      <c r="E24" s="24">
        <v>3720</v>
      </c>
    </row>
    <row r="25" spans="1:5" ht="12.75">
      <c r="A25" s="32" t="s">
        <v>42</v>
      </c>
      <c r="C25" s="24">
        <v>194</v>
      </c>
      <c r="D25" s="17"/>
      <c r="E25" s="24">
        <v>1005</v>
      </c>
    </row>
    <row r="26" spans="1:5" ht="12.75">
      <c r="A26" t="s">
        <v>7</v>
      </c>
      <c r="C26" s="8">
        <v>14571</v>
      </c>
      <c r="D26" s="17"/>
      <c r="E26" s="8">
        <v>8914</v>
      </c>
    </row>
    <row r="27" spans="3:5" ht="12.75">
      <c r="C27" s="82"/>
      <c r="D27" s="17"/>
      <c r="E27" s="82"/>
    </row>
    <row r="28" spans="3:5" ht="12.75">
      <c r="C28" s="82">
        <f>SUM(C22:C27)</f>
        <v>47984</v>
      </c>
      <c r="D28" s="5"/>
      <c r="E28" s="82">
        <f>SUM(E22:E27)</f>
        <v>36888</v>
      </c>
    </row>
    <row r="29" spans="1:5" ht="12.75">
      <c r="A29" s="2" t="s">
        <v>59</v>
      </c>
      <c r="C29" s="7"/>
      <c r="D29" s="5"/>
      <c r="E29" s="7"/>
    </row>
    <row r="30" spans="1:5" ht="12.75">
      <c r="A30" t="s">
        <v>52</v>
      </c>
      <c r="C30" s="8">
        <v>21166</v>
      </c>
      <c r="D30" s="5"/>
      <c r="E30" s="8">
        <v>15177</v>
      </c>
    </row>
    <row r="31" spans="1:7" ht="12.75">
      <c r="A31" t="s">
        <v>46</v>
      </c>
      <c r="C31" s="8">
        <v>2268</v>
      </c>
      <c r="D31" s="5"/>
      <c r="E31" s="8">
        <v>2191</v>
      </c>
      <c r="G31" s="29"/>
    </row>
    <row r="32" spans="1:5" ht="12.75">
      <c r="A32" t="s">
        <v>41</v>
      </c>
      <c r="C32" s="8">
        <v>766</v>
      </c>
      <c r="D32" s="5"/>
      <c r="E32" s="8">
        <v>0</v>
      </c>
    </row>
    <row r="33" spans="3:5" ht="12.75">
      <c r="C33" s="8"/>
      <c r="D33" s="5"/>
      <c r="E33" s="8"/>
    </row>
    <row r="34" spans="3:5" ht="12.75">
      <c r="C34" s="9">
        <f>SUM(C30:C33)</f>
        <v>24200</v>
      </c>
      <c r="D34" s="5"/>
      <c r="E34" s="9">
        <f>SUM(E30:E33)</f>
        <v>17368</v>
      </c>
    </row>
    <row r="35" spans="3:5" ht="12.75">
      <c r="C35" s="5"/>
      <c r="D35" s="5"/>
      <c r="E35" s="5"/>
    </row>
    <row r="36" spans="1:5" ht="12.75">
      <c r="A36" s="2" t="s">
        <v>60</v>
      </c>
      <c r="C36" s="5">
        <f>+C28-C34</f>
        <v>23784</v>
      </c>
      <c r="D36" s="5"/>
      <c r="E36" s="5">
        <f>+E28-E34</f>
        <v>19520</v>
      </c>
    </row>
    <row r="37" spans="3:5" ht="12.75">
      <c r="C37" s="5"/>
      <c r="D37" s="5"/>
      <c r="E37" s="5"/>
    </row>
    <row r="38" spans="1:5" ht="12.75">
      <c r="A38" s="2" t="s">
        <v>61</v>
      </c>
      <c r="C38" s="5"/>
      <c r="D38" s="5"/>
      <c r="E38" s="5"/>
    </row>
    <row r="39" spans="1:5" ht="12.75">
      <c r="A39" s="32" t="s">
        <v>46</v>
      </c>
      <c r="C39" s="5">
        <v>19807</v>
      </c>
      <c r="D39" s="5"/>
      <c r="E39" s="5">
        <v>19905</v>
      </c>
    </row>
    <row r="40" spans="1:6" ht="12.75">
      <c r="A40" t="s">
        <v>47</v>
      </c>
      <c r="C40" s="73">
        <v>6465</v>
      </c>
      <c r="D40" s="5"/>
      <c r="E40" s="13">
        <v>6465</v>
      </c>
      <c r="F40" s="29"/>
    </row>
    <row r="41" spans="3:6" ht="12.75">
      <c r="C41" s="30">
        <f>SUM(C39:C40)</f>
        <v>26272</v>
      </c>
      <c r="D41" s="5"/>
      <c r="E41" s="5">
        <f>SUM(E39:E40)</f>
        <v>26370</v>
      </c>
      <c r="F41" s="29"/>
    </row>
    <row r="42" spans="3:6" ht="12.75">
      <c r="C42" s="30"/>
      <c r="D42" s="5"/>
      <c r="E42" s="5"/>
      <c r="F42" s="29"/>
    </row>
    <row r="43" spans="1:5" ht="13.5" thickBot="1">
      <c r="A43" s="2" t="s">
        <v>62</v>
      </c>
      <c r="C43" s="33">
        <f>C19+C36-C41</f>
        <v>69919</v>
      </c>
      <c r="D43" s="5"/>
      <c r="E43" s="33">
        <f>E19+E36-E41</f>
        <v>66366</v>
      </c>
    </row>
    <row r="44" spans="3:5" ht="12.75">
      <c r="C44" s="5"/>
      <c r="D44" s="5"/>
      <c r="E44" s="5"/>
    </row>
    <row r="45" spans="1:5" ht="12.75">
      <c r="A45" s="2" t="s">
        <v>63</v>
      </c>
      <c r="C45" s="5"/>
      <c r="D45" s="5"/>
      <c r="E45" s="5"/>
    </row>
    <row r="46" spans="1:5" ht="12.75">
      <c r="A46" t="s">
        <v>53</v>
      </c>
      <c r="C46" s="5">
        <v>218488</v>
      </c>
      <c r="D46" s="5"/>
      <c r="E46" s="5">
        <v>218488</v>
      </c>
    </row>
    <row r="47" spans="1:5" ht="12.75">
      <c r="A47" s="32" t="s">
        <v>54</v>
      </c>
      <c r="C47" s="5">
        <v>1482</v>
      </c>
      <c r="D47" s="5"/>
      <c r="E47" s="5">
        <v>1482</v>
      </c>
    </row>
    <row r="48" spans="1:5" ht="12.75">
      <c r="A48" s="32" t="s">
        <v>55</v>
      </c>
      <c r="C48" s="5">
        <v>-193196</v>
      </c>
      <c r="D48" s="5"/>
      <c r="E48" s="5">
        <v>-193196</v>
      </c>
    </row>
    <row r="49" spans="1:5" ht="12.75">
      <c r="A49" t="s">
        <v>56</v>
      </c>
      <c r="C49" s="5">
        <v>43145</v>
      </c>
      <c r="D49" s="5"/>
      <c r="E49" s="5">
        <v>39592</v>
      </c>
    </row>
    <row r="50" spans="3:5" ht="12.75">
      <c r="C50" s="5"/>
      <c r="D50" s="5"/>
      <c r="E50" s="5"/>
    </row>
    <row r="51" spans="1:5" ht="13.5" thickBot="1">
      <c r="A51" s="2" t="s">
        <v>64</v>
      </c>
      <c r="C51" s="33">
        <f>SUM(C46:C50)</f>
        <v>69919</v>
      </c>
      <c r="D51" s="5"/>
      <c r="E51" s="33">
        <f>SUM(E46:E50)</f>
        <v>66366</v>
      </c>
    </row>
    <row r="52" spans="3:5" ht="12.75">
      <c r="C52" s="5"/>
      <c r="D52" s="5"/>
      <c r="E52" s="5"/>
    </row>
    <row r="53" spans="1:6" ht="15" thickBot="1">
      <c r="A53" s="2" t="s">
        <v>68</v>
      </c>
      <c r="C53" s="59">
        <f>ROUND(C43/C46*100,2)</f>
        <v>32</v>
      </c>
      <c r="D53" s="60"/>
      <c r="E53" s="59">
        <f>ROUND(E43/E46*100,2)</f>
        <v>30.38</v>
      </c>
      <c r="F53" s="63"/>
    </row>
    <row r="54" spans="3:5" ht="12.75">
      <c r="C54" s="25"/>
      <c r="D54" s="3"/>
      <c r="E54" s="25"/>
    </row>
    <row r="55" spans="1:5" ht="12.75">
      <c r="A55" s="54" t="s">
        <v>21</v>
      </c>
      <c r="C55" s="25"/>
      <c r="D55" s="3"/>
      <c r="E55" s="25"/>
    </row>
    <row r="56" spans="1:5" ht="12.75">
      <c r="A56" s="54"/>
      <c r="C56" s="25"/>
      <c r="D56" s="3"/>
      <c r="E56" s="25"/>
    </row>
    <row r="57" spans="1:5" ht="12.75" customHeight="1">
      <c r="A57" s="84" t="s">
        <v>102</v>
      </c>
      <c r="B57" s="84"/>
      <c r="C57" s="84"/>
      <c r="D57" s="84"/>
      <c r="E57" s="84"/>
    </row>
    <row r="58" spans="1:5" ht="12.75">
      <c r="A58" s="84"/>
      <c r="B58" s="84"/>
      <c r="C58" s="84"/>
      <c r="D58" s="84"/>
      <c r="E58" s="84"/>
    </row>
    <row r="59" spans="1:5" ht="12.75">
      <c r="A59" s="83"/>
      <c r="B59" s="83"/>
      <c r="C59" s="83"/>
      <c r="D59" s="83"/>
      <c r="E59" s="83"/>
    </row>
  </sheetData>
  <sheetProtection/>
  <mergeCells count="1">
    <mergeCell ref="A57:E58"/>
  </mergeCells>
  <printOptions/>
  <pageMargins left="0.984251968503937" right="0.2362204724409449" top="0.5118110236220472" bottom="0.5118110236220472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17.8515625" style="0" customWidth="1"/>
    <col min="2" max="2" width="2.00390625" style="0" customWidth="1"/>
    <col min="3" max="3" width="18.7109375" style="0" customWidth="1"/>
    <col min="4" max="4" width="1.7109375" style="0" customWidth="1"/>
    <col min="5" max="5" width="18.7109375" style="0" customWidth="1"/>
    <col min="6" max="6" width="1.7109375" style="0" customWidth="1"/>
    <col min="7" max="7" width="18.7109375" style="0" customWidth="1"/>
    <col min="8" max="8" width="1.7109375" style="0" customWidth="1"/>
    <col min="9" max="9" width="18.7109375" style="0" customWidth="1"/>
    <col min="10" max="10" width="2.7109375" style="0" customWidth="1"/>
  </cols>
  <sheetData>
    <row r="1" ht="15.75">
      <c r="A1" s="1" t="s">
        <v>85</v>
      </c>
    </row>
    <row r="2" spans="1:5" ht="12.75">
      <c r="A2" s="2" t="s">
        <v>11</v>
      </c>
      <c r="C2" s="2"/>
      <c r="D2" s="2"/>
      <c r="E2" s="2"/>
    </row>
    <row r="3" spans="1:5" ht="12.75">
      <c r="A3" s="2" t="s">
        <v>0</v>
      </c>
      <c r="C3" s="2"/>
      <c r="D3" s="2"/>
      <c r="E3" s="2"/>
    </row>
    <row r="5" spans="1:6" ht="12.75">
      <c r="A5" s="11" t="s">
        <v>23</v>
      </c>
      <c r="B5" s="12"/>
      <c r="C5" s="12"/>
      <c r="D5" s="12"/>
      <c r="E5" s="12"/>
      <c r="F5" s="12"/>
    </row>
    <row r="6" ht="12.75">
      <c r="A6" s="2" t="s">
        <v>114</v>
      </c>
    </row>
    <row r="7" ht="12.75">
      <c r="A7" s="2" t="s">
        <v>34</v>
      </c>
    </row>
    <row r="8" ht="12.75">
      <c r="A8" s="2"/>
    </row>
    <row r="9" spans="1:9" ht="12.75">
      <c r="A9" s="2"/>
      <c r="C9" s="85" t="s">
        <v>86</v>
      </c>
      <c r="D9" s="85"/>
      <c r="E9" s="85"/>
      <c r="G9" s="85" t="s">
        <v>90</v>
      </c>
      <c r="H9" s="85"/>
      <c r="I9" s="85"/>
    </row>
    <row r="10" ht="12.75">
      <c r="A10" s="2"/>
    </row>
    <row r="11" spans="3:9" ht="12.75">
      <c r="C11" s="16"/>
      <c r="D11" s="16"/>
      <c r="E11" s="16" t="s">
        <v>35</v>
      </c>
      <c r="F11" s="16"/>
      <c r="G11" s="16"/>
      <c r="I11" s="16" t="s">
        <v>35</v>
      </c>
    </row>
    <row r="12" spans="3:9" ht="12.75">
      <c r="C12" s="16" t="s">
        <v>1</v>
      </c>
      <c r="D12" s="16"/>
      <c r="E12" s="16" t="s">
        <v>36</v>
      </c>
      <c r="F12" s="16"/>
      <c r="G12" s="16" t="s">
        <v>2</v>
      </c>
      <c r="I12" s="16" t="s">
        <v>36</v>
      </c>
    </row>
    <row r="13" spans="3:9" ht="12.75">
      <c r="C13" s="16" t="s">
        <v>87</v>
      </c>
      <c r="D13" s="26"/>
      <c r="E13" s="16" t="s">
        <v>88</v>
      </c>
      <c r="F13" s="16"/>
      <c r="G13" s="16" t="s">
        <v>99</v>
      </c>
      <c r="I13" s="16" t="s">
        <v>99</v>
      </c>
    </row>
    <row r="14" spans="3:9" ht="12.75">
      <c r="C14" s="26" t="s">
        <v>113</v>
      </c>
      <c r="E14" s="26" t="s">
        <v>115</v>
      </c>
      <c r="F14" s="16"/>
      <c r="G14" s="26" t="s">
        <v>113</v>
      </c>
      <c r="I14" s="26" t="s">
        <v>115</v>
      </c>
    </row>
    <row r="15" spans="3:9" ht="12.75">
      <c r="C15" s="16" t="s">
        <v>3</v>
      </c>
      <c r="E15" s="16" t="s">
        <v>3</v>
      </c>
      <c r="G15" s="16" t="s">
        <v>3</v>
      </c>
      <c r="I15" s="16" t="s">
        <v>3</v>
      </c>
    </row>
    <row r="17" ht="12.75">
      <c r="E17" s="75"/>
    </row>
    <row r="18" spans="1:9" ht="12.75">
      <c r="A18" t="s">
        <v>31</v>
      </c>
      <c r="C18" s="5">
        <v>13250</v>
      </c>
      <c r="D18" s="5"/>
      <c r="E18" s="66">
        <v>28026</v>
      </c>
      <c r="F18" s="5"/>
      <c r="G18" s="5">
        <v>28432</v>
      </c>
      <c r="I18" s="66">
        <v>50082</v>
      </c>
    </row>
    <row r="19" spans="3:9" ht="12.75">
      <c r="C19" s="5"/>
      <c r="D19" s="5"/>
      <c r="E19" s="66"/>
      <c r="F19" s="5"/>
      <c r="G19" s="5"/>
      <c r="I19" s="66"/>
    </row>
    <row r="20" spans="1:9" ht="12.75">
      <c r="A20" t="s">
        <v>71</v>
      </c>
      <c r="C20" s="17">
        <v>17</v>
      </c>
      <c r="D20" s="17"/>
      <c r="E20" s="75">
        <v>147</v>
      </c>
      <c r="F20" s="5"/>
      <c r="G20" s="17">
        <v>394</v>
      </c>
      <c r="I20" s="75">
        <v>1435</v>
      </c>
    </row>
    <row r="21" spans="3:9" ht="12.75">
      <c r="C21" s="17"/>
      <c r="D21" s="17"/>
      <c r="E21" s="75"/>
      <c r="F21" s="5"/>
      <c r="G21" s="17"/>
      <c r="I21" s="75"/>
    </row>
    <row r="22" spans="1:32" ht="12.75">
      <c r="A22" t="s">
        <v>69</v>
      </c>
      <c r="C22" s="5">
        <v>-11602</v>
      </c>
      <c r="D22" s="5"/>
      <c r="E22" s="66">
        <v>-27636</v>
      </c>
      <c r="F22" s="5"/>
      <c r="G22" s="5">
        <v>-23089</v>
      </c>
      <c r="I22" s="66">
        <v>-49775</v>
      </c>
      <c r="AF22" t="s">
        <v>4</v>
      </c>
    </row>
    <row r="23" spans="3:9" ht="12.75">
      <c r="C23" s="5"/>
      <c r="D23" s="5"/>
      <c r="E23" s="66"/>
      <c r="F23" s="5"/>
      <c r="G23" s="5"/>
      <c r="I23" s="66"/>
    </row>
    <row r="24" spans="1:9" ht="12.75">
      <c r="A24" t="s">
        <v>75</v>
      </c>
      <c r="C24" s="5">
        <v>-216</v>
      </c>
      <c r="D24" s="5"/>
      <c r="E24" s="66">
        <v>-3</v>
      </c>
      <c r="F24" s="5"/>
      <c r="G24" s="5">
        <v>-440</v>
      </c>
      <c r="I24" s="66">
        <v>-8</v>
      </c>
    </row>
    <row r="25" spans="3:9" ht="12.75">
      <c r="C25" s="5"/>
      <c r="D25" s="5"/>
      <c r="E25" s="76"/>
      <c r="F25" s="5"/>
      <c r="G25" s="5"/>
      <c r="I25" s="76"/>
    </row>
    <row r="26" spans="1:9" ht="12.75">
      <c r="A26" t="s">
        <v>39</v>
      </c>
      <c r="C26" s="6">
        <f>SUM(C18:C25)</f>
        <v>1449</v>
      </c>
      <c r="D26" s="17"/>
      <c r="E26" s="6">
        <f>SUM(E18:E25)</f>
        <v>534</v>
      </c>
      <c r="F26" s="5"/>
      <c r="G26" s="6">
        <f>SUM(G18:G25)</f>
        <v>5297</v>
      </c>
      <c r="I26" s="6">
        <f>SUM(I18:I25)</f>
        <v>1734</v>
      </c>
    </row>
    <row r="27" spans="3:9" ht="12.75">
      <c r="C27" s="5"/>
      <c r="D27" s="5"/>
      <c r="E27" s="66"/>
      <c r="F27" s="5"/>
      <c r="G27" s="5"/>
      <c r="I27" s="66"/>
    </row>
    <row r="28" spans="1:9" ht="12.75">
      <c r="A28" t="s">
        <v>70</v>
      </c>
      <c r="C28" s="30">
        <v>-535</v>
      </c>
      <c r="D28" s="30"/>
      <c r="E28" s="66">
        <v>-277</v>
      </c>
      <c r="F28" s="30"/>
      <c r="G28" s="30">
        <v>-1744</v>
      </c>
      <c r="H28" s="31"/>
      <c r="I28" s="66">
        <v>-687</v>
      </c>
    </row>
    <row r="29" spans="3:9" ht="12.75">
      <c r="C29" s="13"/>
      <c r="D29" s="17"/>
      <c r="E29" s="76"/>
      <c r="F29" s="5"/>
      <c r="G29" s="13"/>
      <c r="I29" s="76"/>
    </row>
    <row r="30" spans="1:9" ht="13.5" thickBot="1">
      <c r="A30" t="s">
        <v>38</v>
      </c>
      <c r="C30" s="33">
        <f>+C26+C28</f>
        <v>914</v>
      </c>
      <c r="D30" s="5"/>
      <c r="E30" s="33">
        <f>+E26+E28</f>
        <v>257</v>
      </c>
      <c r="F30" s="5"/>
      <c r="G30" s="33">
        <f>+G26+G28</f>
        <v>3553</v>
      </c>
      <c r="I30" s="33">
        <f>+I26+I28</f>
        <v>1047</v>
      </c>
    </row>
    <row r="31" spans="3:9" ht="12.75">
      <c r="C31" s="5"/>
      <c r="D31" s="5"/>
      <c r="E31" s="5"/>
      <c r="F31" s="5"/>
      <c r="G31" s="5"/>
      <c r="I31" s="5"/>
    </row>
    <row r="32" spans="3:9" ht="12.75">
      <c r="C32" s="3"/>
      <c r="D32" s="3"/>
      <c r="E32" s="3"/>
      <c r="F32" s="3"/>
      <c r="G32" s="3"/>
      <c r="I32" s="3"/>
    </row>
    <row r="33" spans="1:9" ht="12.75">
      <c r="A33" t="s">
        <v>78</v>
      </c>
      <c r="C33" s="3"/>
      <c r="D33" s="3"/>
      <c r="E33" s="3"/>
      <c r="F33" s="3"/>
      <c r="G33" s="3"/>
      <c r="I33" s="3"/>
    </row>
    <row r="34" spans="1:9" ht="12.75">
      <c r="A34" s="62" t="s">
        <v>79</v>
      </c>
      <c r="C34" s="15">
        <v>0.42</v>
      </c>
      <c r="D34" s="15"/>
      <c r="E34" s="78">
        <v>0.12</v>
      </c>
      <c r="F34" s="15"/>
      <c r="G34" s="15">
        <v>1.63</v>
      </c>
      <c r="I34" s="78">
        <v>0.49</v>
      </c>
    </row>
    <row r="35" spans="1:9" ht="13.5" thickBot="1">
      <c r="A35" s="62" t="s">
        <v>77</v>
      </c>
      <c r="C35" s="77">
        <v>0.42</v>
      </c>
      <c r="D35" s="15"/>
      <c r="E35" s="79">
        <v>0.12</v>
      </c>
      <c r="F35" s="15"/>
      <c r="G35" s="77">
        <v>1.63</v>
      </c>
      <c r="I35" s="79">
        <v>0.49</v>
      </c>
    </row>
    <row r="36" spans="1:7" ht="12.75">
      <c r="A36" s="14"/>
      <c r="C36" s="3"/>
      <c r="D36" s="3"/>
      <c r="E36" s="3"/>
      <c r="F36" s="3"/>
      <c r="G36" s="3"/>
    </row>
    <row r="37" ht="12.75">
      <c r="A37" s="27" t="s">
        <v>21</v>
      </c>
    </row>
    <row r="38" ht="12.75">
      <c r="A38" s="27"/>
    </row>
    <row r="39" spans="1:9" ht="12.75">
      <c r="A39" s="86" t="s">
        <v>103</v>
      </c>
      <c r="B39" s="87"/>
      <c r="C39" s="87"/>
      <c r="D39" s="87"/>
      <c r="E39" s="87"/>
      <c r="F39" s="87"/>
      <c r="G39" s="87"/>
      <c r="H39" s="87"/>
      <c r="I39" s="87"/>
    </row>
    <row r="40" spans="1:9" ht="12.75">
      <c r="A40" s="87"/>
      <c r="B40" s="87"/>
      <c r="C40" s="87"/>
      <c r="D40" s="87"/>
      <c r="E40" s="87"/>
      <c r="F40" s="87"/>
      <c r="G40" s="87"/>
      <c r="H40" s="87"/>
      <c r="I40" s="87"/>
    </row>
    <row r="41" ht="12.75">
      <c r="A41" s="54"/>
    </row>
  </sheetData>
  <sheetProtection/>
  <mergeCells count="3">
    <mergeCell ref="C9:E9"/>
    <mergeCell ref="G9:I9"/>
    <mergeCell ref="A39:I40"/>
  </mergeCells>
  <printOptions/>
  <pageMargins left="0.75" right="0.25" top="0.5" bottom="0.5" header="0.5" footer="0.5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41.28125" style="0" customWidth="1"/>
    <col min="2" max="6" width="15.7109375" style="0" customWidth="1"/>
  </cols>
  <sheetData>
    <row r="1" ht="15.75">
      <c r="A1" s="1" t="s">
        <v>85</v>
      </c>
    </row>
    <row r="2" ht="12.75">
      <c r="A2" s="2" t="s">
        <v>11</v>
      </c>
    </row>
    <row r="3" ht="12.75">
      <c r="A3" s="2" t="s">
        <v>0</v>
      </c>
    </row>
    <row r="4" ht="12.75">
      <c r="A4" s="2"/>
    </row>
    <row r="5" spans="1:4" ht="12.75">
      <c r="A5" s="11" t="s">
        <v>24</v>
      </c>
      <c r="B5" s="12"/>
      <c r="C5" s="12"/>
      <c r="D5" s="12"/>
    </row>
    <row r="6" spans="1:4" ht="12.75">
      <c r="A6" s="2" t="str">
        <f>'INCOME STA'!A6</f>
        <v>FOR THE QUARTER ENDED 31 JULY 2009</v>
      </c>
      <c r="B6" s="12"/>
      <c r="C6" s="12"/>
      <c r="D6" s="12"/>
    </row>
    <row r="7" ht="12.75">
      <c r="A7" s="2" t="s">
        <v>34</v>
      </c>
    </row>
    <row r="8" ht="12.75">
      <c r="A8" s="2"/>
    </row>
    <row r="10" spans="2:6" ht="12.75">
      <c r="B10" s="21"/>
      <c r="C10" s="88" t="s">
        <v>15</v>
      </c>
      <c r="D10" s="88"/>
      <c r="E10" s="61" t="s">
        <v>16</v>
      </c>
      <c r="F10" s="21"/>
    </row>
    <row r="11" spans="2:6" ht="12.75">
      <c r="B11" s="16"/>
      <c r="C11" s="16"/>
      <c r="D11" s="16" t="s">
        <v>81</v>
      </c>
      <c r="E11" s="16"/>
      <c r="F11" s="14"/>
    </row>
    <row r="12" spans="2:6" ht="12.75">
      <c r="B12" s="16"/>
      <c r="C12" s="16"/>
      <c r="D12" s="16" t="s">
        <v>80</v>
      </c>
      <c r="E12" s="16"/>
      <c r="F12" s="14"/>
    </row>
    <row r="13" spans="2:6" ht="12.75">
      <c r="B13" s="16" t="s">
        <v>8</v>
      </c>
      <c r="C13" s="16" t="s">
        <v>9</v>
      </c>
      <c r="D13" s="16" t="s">
        <v>44</v>
      </c>
      <c r="E13" s="16" t="s">
        <v>13</v>
      </c>
      <c r="F13" s="16" t="s">
        <v>10</v>
      </c>
    </row>
    <row r="14" spans="1:6" ht="12.75">
      <c r="A14" s="2"/>
      <c r="B14" s="16" t="s">
        <v>3</v>
      </c>
      <c r="C14" s="16" t="s">
        <v>3</v>
      </c>
      <c r="D14" s="16" t="s">
        <v>3</v>
      </c>
      <c r="E14" s="16" t="s">
        <v>3</v>
      </c>
      <c r="F14" s="16" t="s">
        <v>3</v>
      </c>
    </row>
    <row r="15" spans="1:6" ht="12.75">
      <c r="A15" s="2"/>
      <c r="B15" s="16"/>
      <c r="C15" s="16"/>
      <c r="D15" s="16"/>
      <c r="E15" s="16"/>
      <c r="F15" s="16"/>
    </row>
    <row r="16" ht="12.75">
      <c r="A16" s="57" t="s">
        <v>117</v>
      </c>
    </row>
    <row r="17" ht="12.75">
      <c r="A17" s="16"/>
    </row>
    <row r="18" spans="1:6" ht="12.75">
      <c r="A18" s="32" t="s">
        <v>100</v>
      </c>
      <c r="B18" s="5">
        <v>218488</v>
      </c>
      <c r="C18" s="5">
        <v>1482</v>
      </c>
      <c r="D18" s="5">
        <v>-193196</v>
      </c>
      <c r="E18" s="5">
        <v>39592</v>
      </c>
      <c r="F18" s="5">
        <f>SUM(B18:E18)</f>
        <v>66366</v>
      </c>
    </row>
    <row r="19" spans="2:6" ht="12.75">
      <c r="B19" s="5"/>
      <c r="C19" s="5"/>
      <c r="D19" s="5"/>
      <c r="E19" s="5"/>
      <c r="F19" s="5"/>
    </row>
    <row r="20" spans="1:6" ht="12.75" hidden="1">
      <c r="A20" s="32" t="s">
        <v>45</v>
      </c>
      <c r="B20" s="5">
        <v>0</v>
      </c>
      <c r="C20" s="5">
        <v>0</v>
      </c>
      <c r="D20" s="5">
        <v>0</v>
      </c>
      <c r="E20" s="5">
        <v>0</v>
      </c>
      <c r="F20" s="5">
        <f>SUM(B20:E20)</f>
        <v>0</v>
      </c>
    </row>
    <row r="21" spans="2:6" ht="12.75" hidden="1">
      <c r="B21" s="5"/>
      <c r="C21" s="5"/>
      <c r="D21" s="5"/>
      <c r="E21" s="5"/>
      <c r="F21" s="5"/>
    </row>
    <row r="22" spans="1:6" ht="12.75" hidden="1">
      <c r="A22" t="s">
        <v>67</v>
      </c>
      <c r="B22" s="67">
        <v>0</v>
      </c>
      <c r="C22" s="6">
        <v>0</v>
      </c>
      <c r="D22" s="6">
        <v>0</v>
      </c>
      <c r="E22" s="6">
        <v>0</v>
      </c>
      <c r="F22" s="68">
        <f>SUM(B22:E22)</f>
        <v>0</v>
      </c>
    </row>
    <row r="23" spans="2:6" ht="12.75" hidden="1">
      <c r="B23" s="69"/>
      <c r="C23" s="17"/>
      <c r="D23" s="17"/>
      <c r="E23" s="17"/>
      <c r="F23" s="70"/>
    </row>
    <row r="24" spans="1:6" ht="12.75">
      <c r="A24" t="s">
        <v>106</v>
      </c>
      <c r="B24" s="17">
        <v>0</v>
      </c>
      <c r="C24" s="17">
        <v>0</v>
      </c>
      <c r="D24" s="17">
        <v>0</v>
      </c>
      <c r="E24" s="71">
        <f>'INCOME STA'!G30</f>
        <v>3553</v>
      </c>
      <c r="F24" s="17">
        <f>SUM(B24:E24)</f>
        <v>3553</v>
      </c>
    </row>
    <row r="25" spans="2:6" ht="12.75" hidden="1">
      <c r="B25" s="72"/>
      <c r="C25" s="13"/>
      <c r="D25" s="13"/>
      <c r="E25" s="73"/>
      <c r="F25" s="74"/>
    </row>
    <row r="26" spans="1:6" ht="12.75" hidden="1">
      <c r="A26" s="32" t="s">
        <v>82</v>
      </c>
      <c r="B26" s="5">
        <f>SUM(B22:B25)</f>
        <v>0</v>
      </c>
      <c r="C26" s="5">
        <f>SUM(C22:C25)</f>
        <v>0</v>
      </c>
      <c r="D26" s="5">
        <f>SUM(D22:D25)</f>
        <v>0</v>
      </c>
      <c r="E26" s="5">
        <f>SUM(E22:E25)</f>
        <v>3553</v>
      </c>
      <c r="F26" s="5">
        <f>SUM(F22:F25)</f>
        <v>3553</v>
      </c>
    </row>
    <row r="27" spans="2:6" ht="12.75">
      <c r="B27" s="5"/>
      <c r="C27" s="5"/>
      <c r="D27" s="5"/>
      <c r="E27" s="5"/>
      <c r="F27" s="5"/>
    </row>
    <row r="28" spans="1:6" ht="13.5" thickBot="1">
      <c r="A28" s="32" t="s">
        <v>116</v>
      </c>
      <c r="B28" s="33">
        <f>SUM(B18:B27)-B26</f>
        <v>218488</v>
      </c>
      <c r="C28" s="33">
        <f>SUM(C18:C27)-C26</f>
        <v>1482</v>
      </c>
      <c r="D28" s="33">
        <f>SUM(D18:D27)-D26</f>
        <v>-193196</v>
      </c>
      <c r="E28" s="33">
        <f>SUM(E18:E27)-E26</f>
        <v>43145</v>
      </c>
      <c r="F28" s="33">
        <f>SUM(F18:F27)-F26</f>
        <v>69919</v>
      </c>
    </row>
    <row r="29" spans="1:6" ht="12.75">
      <c r="A29" s="32"/>
      <c r="B29" s="17"/>
      <c r="C29" s="17"/>
      <c r="D29" s="17"/>
      <c r="E29" s="17"/>
      <c r="F29" s="17"/>
    </row>
    <row r="30" spans="1:6" ht="12.75">
      <c r="A30" s="16"/>
      <c r="B30" s="17"/>
      <c r="C30" s="17"/>
      <c r="D30" s="17"/>
      <c r="E30" s="17"/>
      <c r="F30" s="17"/>
    </row>
    <row r="31" ht="12.75">
      <c r="A31" s="57" t="s">
        <v>118</v>
      </c>
    </row>
    <row r="32" ht="12.75">
      <c r="A32" s="16"/>
    </row>
    <row r="33" spans="1:6" ht="12.75">
      <c r="A33" s="32" t="s">
        <v>43</v>
      </c>
      <c r="B33" s="5">
        <v>1667</v>
      </c>
      <c r="C33" s="5">
        <v>0</v>
      </c>
      <c r="D33" s="5">
        <v>0</v>
      </c>
      <c r="E33" s="5">
        <v>26686</v>
      </c>
      <c r="F33" s="5">
        <f>SUM(B33:E33)</f>
        <v>28353</v>
      </c>
    </row>
    <row r="34" spans="2:6" ht="12.75">
      <c r="B34" s="5"/>
      <c r="C34" s="5"/>
      <c r="D34" s="5"/>
      <c r="E34" s="5"/>
      <c r="F34" s="5"/>
    </row>
    <row r="35" spans="1:6" ht="12.75">
      <c r="A35" s="32" t="s">
        <v>45</v>
      </c>
      <c r="B35" s="5">
        <v>216821</v>
      </c>
      <c r="C35" s="5">
        <v>3122</v>
      </c>
      <c r="D35" s="5">
        <v>-193196</v>
      </c>
      <c r="E35" s="5">
        <v>0</v>
      </c>
      <c r="F35" s="5">
        <f>SUM(B35:E35)</f>
        <v>26747</v>
      </c>
    </row>
    <row r="36" spans="2:6" ht="12.75">
      <c r="B36" s="5"/>
      <c r="C36" s="5"/>
      <c r="D36" s="5"/>
      <c r="E36" s="5"/>
      <c r="F36" s="5"/>
    </row>
    <row r="37" spans="1:6" ht="12.75">
      <c r="A37" t="s">
        <v>67</v>
      </c>
      <c r="B37" s="67">
        <v>0</v>
      </c>
      <c r="C37" s="6">
        <v>-1622</v>
      </c>
      <c r="D37" s="6">
        <v>0</v>
      </c>
      <c r="E37" s="6">
        <v>0</v>
      </c>
      <c r="F37" s="68">
        <f>SUM(B37:E37)</f>
        <v>-1622</v>
      </c>
    </row>
    <row r="38" spans="2:6" ht="12.75">
      <c r="B38" s="69"/>
      <c r="C38" s="17"/>
      <c r="D38" s="17"/>
      <c r="E38" s="17"/>
      <c r="F38" s="70"/>
    </row>
    <row r="39" spans="1:6" ht="12.75">
      <c r="A39" t="s">
        <v>106</v>
      </c>
      <c r="B39" s="69">
        <v>0</v>
      </c>
      <c r="C39" s="17">
        <v>0</v>
      </c>
      <c r="D39" s="17">
        <v>0</v>
      </c>
      <c r="E39" s="71">
        <f>'INCOME STA'!I30</f>
        <v>1047</v>
      </c>
      <c r="F39" s="70">
        <f>SUM(B39:E39)</f>
        <v>1047</v>
      </c>
    </row>
    <row r="40" spans="2:6" ht="12.75">
      <c r="B40" s="72"/>
      <c r="C40" s="13"/>
      <c r="D40" s="13"/>
      <c r="E40" s="73"/>
      <c r="F40" s="74"/>
    </row>
    <row r="41" spans="1:6" ht="12.75">
      <c r="A41" s="32" t="s">
        <v>82</v>
      </c>
      <c r="B41" s="5">
        <f>SUM(B37:B40)</f>
        <v>0</v>
      </c>
      <c r="C41" s="5">
        <f>SUM(C37:C40)</f>
        <v>-1622</v>
      </c>
      <c r="D41" s="5">
        <f>SUM(D37:D40)</f>
        <v>0</v>
      </c>
      <c r="E41" s="5">
        <f>SUM(E37:E40)</f>
        <v>1047</v>
      </c>
      <c r="F41" s="5">
        <f>SUM(F37:F40)</f>
        <v>-575</v>
      </c>
    </row>
    <row r="42" spans="2:6" ht="12.75">
      <c r="B42" s="5"/>
      <c r="C42" s="5"/>
      <c r="D42" s="5"/>
      <c r="E42" s="5"/>
      <c r="F42" s="5"/>
    </row>
    <row r="43" spans="1:6" ht="13.5" thickBot="1">
      <c r="A43" s="32" t="s">
        <v>119</v>
      </c>
      <c r="B43" s="33">
        <f>SUM(B33:B42)-B41</f>
        <v>218488</v>
      </c>
      <c r="C43" s="33">
        <f>SUM(C33:C42)-C41</f>
        <v>1500</v>
      </c>
      <c r="D43" s="33">
        <f>SUM(D33:D42)-D41</f>
        <v>-193196</v>
      </c>
      <c r="E43" s="33">
        <f>SUM(E33:E42)-E41</f>
        <v>27733</v>
      </c>
      <c r="F43" s="33">
        <f>SUM(F33:F42)-F41</f>
        <v>54525</v>
      </c>
    </row>
    <row r="44" spans="1:6" ht="12.75">
      <c r="A44" s="32"/>
      <c r="B44" s="55"/>
      <c r="C44" s="55"/>
      <c r="D44" s="55"/>
      <c r="E44" s="55"/>
      <c r="F44" s="55"/>
    </row>
    <row r="45" ht="12.75">
      <c r="A45" s="27" t="s">
        <v>21</v>
      </c>
    </row>
    <row r="46" ht="12.75">
      <c r="A46" s="27"/>
    </row>
    <row r="47" spans="1:6" ht="12.75">
      <c r="A47" s="89" t="s">
        <v>104</v>
      </c>
      <c r="B47" s="87"/>
      <c r="C47" s="87"/>
      <c r="D47" s="87"/>
      <c r="E47" s="87"/>
      <c r="F47" s="87"/>
    </row>
    <row r="48" spans="1:6" ht="12.75">
      <c r="A48" s="87"/>
      <c r="B48" s="87"/>
      <c r="C48" s="87"/>
      <c r="D48" s="87"/>
      <c r="E48" s="87"/>
      <c r="F48" s="87"/>
    </row>
    <row r="49" ht="12.75">
      <c r="A49" s="27"/>
    </row>
    <row r="50" spans="1:5" ht="12.75">
      <c r="A50" s="81"/>
      <c r="B50" s="81"/>
      <c r="C50" s="81"/>
      <c r="D50" s="81"/>
      <c r="E50" s="81"/>
    </row>
  </sheetData>
  <sheetProtection/>
  <mergeCells count="2">
    <mergeCell ref="C10:D10"/>
    <mergeCell ref="A47:F48"/>
  </mergeCells>
  <printOptions/>
  <pageMargins left="0.75" right="0.25" top="0.5" bottom="0.5" header="0.5" footer="0.5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6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54.7109375" style="32" customWidth="1"/>
    <col min="2" max="2" width="18.7109375" style="32" customWidth="1"/>
    <col min="3" max="3" width="1.7109375" style="32" customWidth="1"/>
    <col min="4" max="4" width="18.7109375" style="32" customWidth="1"/>
    <col min="5" max="16384" width="9.140625" style="32" customWidth="1"/>
  </cols>
  <sheetData>
    <row r="1" ht="15.75">
      <c r="A1" s="1" t="s">
        <v>85</v>
      </c>
    </row>
    <row r="2" spans="1:3" s="14" customFormat="1" ht="12.75">
      <c r="A2" s="2" t="s">
        <v>11</v>
      </c>
      <c r="B2" s="44"/>
      <c r="C2" s="44"/>
    </row>
    <row r="3" spans="1:3" s="14" customFormat="1" ht="12.75">
      <c r="A3" s="2" t="s">
        <v>0</v>
      </c>
      <c r="B3" s="44"/>
      <c r="C3" s="44"/>
    </row>
    <row r="4" spans="1:3" s="14" customFormat="1" ht="12" customHeight="1">
      <c r="A4" s="2"/>
      <c r="B4" s="44"/>
      <c r="C4" s="44"/>
    </row>
    <row r="5" spans="1:2" ht="12.75">
      <c r="A5" s="2" t="s">
        <v>25</v>
      </c>
      <c r="B5" s="45"/>
    </row>
    <row r="6" spans="1:2" ht="12.75">
      <c r="A6" s="2" t="str">
        <f>'STAT OF EQUITY'!A6</f>
        <v>FOR THE QUARTER ENDED 31 JULY 2009</v>
      </c>
      <c r="B6" s="45"/>
    </row>
    <row r="7" spans="1:2" ht="12.75">
      <c r="A7" s="2" t="s">
        <v>34</v>
      </c>
      <c r="B7" s="45"/>
    </row>
    <row r="8" spans="1:2" ht="12.75">
      <c r="A8" s="2"/>
      <c r="B8" s="45"/>
    </row>
    <row r="9" spans="1:4" s="14" customFormat="1" ht="12.75">
      <c r="A9" s="32"/>
      <c r="D9" s="16" t="s">
        <v>35</v>
      </c>
    </row>
    <row r="10" spans="1:4" s="14" customFormat="1" ht="12.75">
      <c r="A10" s="32"/>
      <c r="B10" s="16" t="s">
        <v>2</v>
      </c>
      <c r="C10" s="19"/>
      <c r="D10" s="16" t="s">
        <v>36</v>
      </c>
    </row>
    <row r="11" spans="1:4" s="14" customFormat="1" ht="12.75">
      <c r="A11" s="32"/>
      <c r="B11" s="16" t="s">
        <v>99</v>
      </c>
      <c r="C11" s="19"/>
      <c r="D11" s="16" t="s">
        <v>101</v>
      </c>
    </row>
    <row r="12" spans="2:4" s="14" customFormat="1" ht="12.75">
      <c r="B12" s="20" t="s">
        <v>121</v>
      </c>
      <c r="C12" s="19"/>
      <c r="D12" s="26" t="s">
        <v>120</v>
      </c>
    </row>
    <row r="13" spans="2:4" s="14" customFormat="1" ht="12.75">
      <c r="B13" s="23" t="s">
        <v>3</v>
      </c>
      <c r="C13" s="19"/>
      <c r="D13" s="23" t="s">
        <v>3</v>
      </c>
    </row>
    <row r="14" spans="1:4" s="14" customFormat="1" ht="12.75">
      <c r="A14" s="46" t="s">
        <v>72</v>
      </c>
      <c r="B14" s="18"/>
      <c r="C14" s="46"/>
      <c r="D14" s="18"/>
    </row>
    <row r="15" spans="1:4" s="14" customFormat="1" ht="12.75">
      <c r="A15" s="44" t="s">
        <v>39</v>
      </c>
      <c r="B15" s="47">
        <f>+'INCOME STA'!G26</f>
        <v>5297</v>
      </c>
      <c r="C15" s="34"/>
      <c r="D15" s="64">
        <f>'INCOME STA'!I26</f>
        <v>1734</v>
      </c>
    </row>
    <row r="16" spans="1:4" s="14" customFormat="1" ht="12" customHeight="1">
      <c r="A16" s="44"/>
      <c r="B16" s="48"/>
      <c r="C16" s="34"/>
      <c r="D16" s="52"/>
    </row>
    <row r="17" spans="1:4" s="14" customFormat="1" ht="12.75">
      <c r="A17" s="46" t="s">
        <v>73</v>
      </c>
      <c r="B17" s="48"/>
      <c r="C17" s="34"/>
      <c r="D17" s="52"/>
    </row>
    <row r="18" spans="1:4" s="14" customFormat="1" ht="12.75">
      <c r="A18" s="44" t="s">
        <v>65</v>
      </c>
      <c r="B18" s="48">
        <v>1425</v>
      </c>
      <c r="C18" s="34"/>
      <c r="D18" s="52">
        <v>1935</v>
      </c>
    </row>
    <row r="19" spans="1:4" s="14" customFormat="1" ht="12.75">
      <c r="A19" s="44" t="s">
        <v>66</v>
      </c>
      <c r="B19" s="48">
        <v>393</v>
      </c>
      <c r="C19" s="34"/>
      <c r="D19" s="52">
        <v>-142</v>
      </c>
    </row>
    <row r="20" spans="1:4" s="14" customFormat="1" ht="12.75">
      <c r="A20" s="49"/>
      <c r="B20" s="48"/>
      <c r="C20" s="34"/>
      <c r="D20" s="52"/>
    </row>
    <row r="21" spans="1:4" s="14" customFormat="1" ht="12.75">
      <c r="A21" s="44" t="s">
        <v>40</v>
      </c>
      <c r="B21" s="50">
        <f>SUM(B15:B20)</f>
        <v>7115</v>
      </c>
      <c r="C21" s="34"/>
      <c r="D21" s="50">
        <f>SUM(D15:D20)</f>
        <v>3527</v>
      </c>
    </row>
    <row r="22" spans="1:4" s="14" customFormat="1" ht="12.75" customHeight="1">
      <c r="A22" s="44"/>
      <c r="B22" s="51"/>
      <c r="C22" s="34"/>
      <c r="D22" s="65"/>
    </row>
    <row r="23" spans="1:4" s="14" customFormat="1" ht="12.75">
      <c r="A23" s="46" t="s">
        <v>14</v>
      </c>
      <c r="B23" s="48"/>
      <c r="C23" s="34"/>
      <c r="D23" s="52"/>
    </row>
    <row r="24" spans="1:4" s="14" customFormat="1" ht="12.75">
      <c r="A24" s="44" t="s">
        <v>6</v>
      </c>
      <c r="B24" s="48">
        <v>-271</v>
      </c>
      <c r="C24" s="34"/>
      <c r="D24" s="52">
        <v>-2052</v>
      </c>
    </row>
    <row r="25" spans="1:4" s="14" customFormat="1" ht="12.75">
      <c r="A25" s="44" t="s">
        <v>95</v>
      </c>
      <c r="B25" s="48">
        <v>-2019</v>
      </c>
      <c r="C25" s="34"/>
      <c r="D25" s="52">
        <v>0</v>
      </c>
    </row>
    <row r="26" spans="1:4" s="14" customFormat="1" ht="12.75">
      <c r="A26" s="44" t="s">
        <v>76</v>
      </c>
      <c r="B26" s="48">
        <v>-3960</v>
      </c>
      <c r="C26" s="34"/>
      <c r="D26" s="52">
        <v>120</v>
      </c>
    </row>
    <row r="27" spans="1:4" s="14" customFormat="1" ht="12.75">
      <c r="A27" s="44" t="s">
        <v>74</v>
      </c>
      <c r="B27" s="48">
        <v>5989</v>
      </c>
      <c r="C27" s="34"/>
      <c r="D27" s="52">
        <v>-2216</v>
      </c>
    </row>
    <row r="28" spans="1:4" s="14" customFormat="1" ht="12.75">
      <c r="A28" s="44"/>
      <c r="B28" s="48"/>
      <c r="C28" s="34"/>
      <c r="D28" s="52"/>
    </row>
    <row r="29" spans="1:4" s="14" customFormat="1" ht="12.75">
      <c r="A29" s="44" t="s">
        <v>110</v>
      </c>
      <c r="B29" s="50">
        <f>SUM(B21:B28)</f>
        <v>6854</v>
      </c>
      <c r="C29" s="34"/>
      <c r="D29" s="50">
        <f>SUM(D21:D28)</f>
        <v>-621</v>
      </c>
    </row>
    <row r="30" spans="1:4" s="14" customFormat="1" ht="12.75">
      <c r="A30" s="44"/>
      <c r="B30" s="48"/>
      <c r="C30" s="34"/>
      <c r="D30" s="52"/>
    </row>
    <row r="31" spans="1:4" s="14" customFormat="1" ht="12.75">
      <c r="A31" s="44" t="s">
        <v>17</v>
      </c>
      <c r="B31" s="48">
        <v>-167</v>
      </c>
      <c r="C31" s="34"/>
      <c r="D31" s="52">
        <v>-1772</v>
      </c>
    </row>
    <row r="32" spans="1:4" s="14" customFormat="1" ht="12.75" hidden="1">
      <c r="A32" s="44" t="s">
        <v>91</v>
      </c>
      <c r="B32" s="48"/>
      <c r="C32" s="34"/>
      <c r="D32" s="52">
        <v>0</v>
      </c>
    </row>
    <row r="33" spans="1:4" s="14" customFormat="1" ht="12.75">
      <c r="A33" s="44" t="s">
        <v>49</v>
      </c>
      <c r="B33" s="48">
        <v>-461</v>
      </c>
      <c r="C33" s="34"/>
      <c r="D33" s="52">
        <v>-8</v>
      </c>
    </row>
    <row r="34" spans="1:4" s="14" customFormat="1" ht="12.75">
      <c r="A34" s="44"/>
      <c r="B34" s="48"/>
      <c r="C34" s="34"/>
      <c r="D34" s="52"/>
    </row>
    <row r="35" spans="1:4" s="14" customFormat="1" ht="12.75">
      <c r="A35" s="44" t="s">
        <v>107</v>
      </c>
      <c r="B35" s="50">
        <f>SUM(B29:B34)</f>
        <v>6226</v>
      </c>
      <c r="C35" s="34"/>
      <c r="D35" s="50">
        <f>SUM(D29:D34)</f>
        <v>-2401</v>
      </c>
    </row>
    <row r="36" spans="1:4" s="14" customFormat="1" ht="12.75">
      <c r="A36" s="44"/>
      <c r="B36" s="48"/>
      <c r="C36" s="34"/>
      <c r="D36" s="52"/>
    </row>
    <row r="37" spans="1:4" s="14" customFormat="1" ht="12.75">
      <c r="A37" s="44"/>
      <c r="B37" s="48"/>
      <c r="C37" s="34"/>
      <c r="D37" s="52"/>
    </row>
    <row r="38" spans="1:4" s="14" customFormat="1" ht="12.75">
      <c r="A38" s="46" t="s">
        <v>26</v>
      </c>
      <c r="B38" s="48"/>
      <c r="C38" s="34"/>
      <c r="D38" s="52"/>
    </row>
    <row r="39" spans="1:4" s="14" customFormat="1" ht="12.75">
      <c r="A39" s="44" t="s">
        <v>27</v>
      </c>
      <c r="B39" s="48">
        <v>-711</v>
      </c>
      <c r="C39" s="34"/>
      <c r="D39" s="52">
        <v>-1479</v>
      </c>
    </row>
    <row r="40" spans="1:4" s="14" customFormat="1" ht="12.75">
      <c r="A40" s="44" t="s">
        <v>28</v>
      </c>
      <c r="B40" s="48">
        <v>100</v>
      </c>
      <c r="C40" s="34"/>
      <c r="D40" s="52">
        <v>214</v>
      </c>
    </row>
    <row r="41" spans="1:4" s="14" customFormat="1" ht="12.75">
      <c r="A41" s="44" t="s">
        <v>18</v>
      </c>
      <c r="B41" s="48">
        <v>42</v>
      </c>
      <c r="C41" s="34"/>
      <c r="D41" s="52">
        <v>60</v>
      </c>
    </row>
    <row r="42" spans="1:4" s="14" customFormat="1" ht="12.75">
      <c r="A42" s="58" t="s">
        <v>111</v>
      </c>
      <c r="B42" s="48">
        <v>0</v>
      </c>
      <c r="C42" s="34"/>
      <c r="D42" s="52">
        <v>2904</v>
      </c>
    </row>
    <row r="43" spans="1:4" s="14" customFormat="1" ht="12.75" hidden="1">
      <c r="A43" s="58" t="s">
        <v>92</v>
      </c>
      <c r="B43" s="48"/>
      <c r="C43" s="34"/>
      <c r="D43" s="52">
        <v>0</v>
      </c>
    </row>
    <row r="44" spans="2:4" s="14" customFormat="1" ht="12.75">
      <c r="B44" s="48"/>
      <c r="C44" s="34"/>
      <c r="D44" s="52"/>
    </row>
    <row r="45" spans="1:4" s="14" customFormat="1" ht="12.75">
      <c r="A45" s="44" t="s">
        <v>108</v>
      </c>
      <c r="B45" s="50">
        <f>SUM(B38:B44)</f>
        <v>-569</v>
      </c>
      <c r="C45" s="34"/>
      <c r="D45" s="50">
        <f>SUM(D38:D44)</f>
        <v>1699</v>
      </c>
    </row>
    <row r="46" spans="1:4" s="14" customFormat="1" ht="12.75" customHeight="1">
      <c r="A46" s="44"/>
      <c r="B46" s="48"/>
      <c r="C46" s="34"/>
      <c r="D46" s="52"/>
    </row>
    <row r="47" spans="1:4" s="14" customFormat="1" ht="12.75" customHeight="1">
      <c r="A47" s="44"/>
      <c r="B47" s="48"/>
      <c r="C47" s="34"/>
      <c r="D47" s="52"/>
    </row>
    <row r="48" spans="1:4" s="14" customFormat="1" ht="12.75">
      <c r="A48" s="46" t="s">
        <v>29</v>
      </c>
      <c r="B48" s="48"/>
      <c r="C48" s="34"/>
      <c r="D48" s="52"/>
    </row>
    <row r="49" spans="1:4" s="14" customFormat="1" ht="12.75" customHeight="1">
      <c r="A49" s="80" t="s">
        <v>83</v>
      </c>
      <c r="B49" s="48">
        <v>0</v>
      </c>
      <c r="C49" s="34"/>
      <c r="D49" s="52">
        <v>-1622</v>
      </c>
    </row>
    <row r="50" spans="1:4" s="14" customFormat="1" ht="12.75" customHeight="1" hidden="1">
      <c r="A50" s="80" t="s">
        <v>96</v>
      </c>
      <c r="B50" s="48">
        <v>0</v>
      </c>
      <c r="C50" s="34"/>
      <c r="D50" s="52">
        <v>0</v>
      </c>
    </row>
    <row r="51" spans="1:4" s="14" customFormat="1" ht="12.75">
      <c r="A51" s="44"/>
      <c r="B51" s="52"/>
      <c r="C51" s="34"/>
      <c r="D51" s="52"/>
    </row>
    <row r="52" spans="1:4" s="14" customFormat="1" ht="12.75">
      <c r="A52" s="44" t="s">
        <v>84</v>
      </c>
      <c r="B52" s="50">
        <f>SUM(B48:B51)</f>
        <v>0</v>
      </c>
      <c r="C52" s="34"/>
      <c r="D52" s="50">
        <f>SUM(D48:D51)</f>
        <v>-1622</v>
      </c>
    </row>
    <row r="53" spans="1:4" s="14" customFormat="1" ht="12.75" customHeight="1">
      <c r="A53" s="44"/>
      <c r="B53" s="48"/>
      <c r="C53" s="34"/>
      <c r="D53" s="52"/>
    </row>
    <row r="54" spans="1:4" s="14" customFormat="1" ht="12.75" customHeight="1">
      <c r="A54" s="44"/>
      <c r="B54" s="48"/>
      <c r="C54" s="34"/>
      <c r="D54" s="52"/>
    </row>
    <row r="55" spans="1:4" s="14" customFormat="1" ht="12.75">
      <c r="A55" s="46" t="s">
        <v>109</v>
      </c>
      <c r="B55" s="48">
        <f>+B52+B45+B35</f>
        <v>5657</v>
      </c>
      <c r="C55" s="34"/>
      <c r="D55" s="48">
        <f>+D52+D45+D35</f>
        <v>-2324</v>
      </c>
    </row>
    <row r="56" spans="1:4" s="14" customFormat="1" ht="12.75" hidden="1">
      <c r="A56" s="46"/>
      <c r="B56" s="48"/>
      <c r="C56" s="34"/>
      <c r="D56" s="52"/>
    </row>
    <row r="57" spans="1:4" s="14" customFormat="1" ht="12.75" hidden="1">
      <c r="A57" s="80" t="s">
        <v>97</v>
      </c>
      <c r="B57" s="48">
        <v>0</v>
      </c>
      <c r="C57" s="34"/>
      <c r="D57" s="52">
        <v>0</v>
      </c>
    </row>
    <row r="58" spans="1:4" s="14" customFormat="1" ht="12.75">
      <c r="A58" s="46"/>
      <c r="B58" s="48"/>
      <c r="C58" s="34"/>
      <c r="D58" s="52"/>
    </row>
    <row r="59" spans="1:4" s="14" customFormat="1" ht="12.75">
      <c r="A59" s="46" t="s">
        <v>22</v>
      </c>
      <c r="B59" s="48">
        <v>8914</v>
      </c>
      <c r="C59" s="34"/>
      <c r="D59" s="52">
        <v>10577</v>
      </c>
    </row>
    <row r="60" spans="1:4" s="14" customFormat="1" ht="12.75">
      <c r="A60" s="46"/>
      <c r="B60" s="48"/>
      <c r="C60" s="34"/>
      <c r="D60" s="52"/>
    </row>
    <row r="61" spans="1:4" s="14" customFormat="1" ht="13.5" thickBot="1">
      <c r="A61" s="46" t="s">
        <v>19</v>
      </c>
      <c r="B61" s="56">
        <f>SUM(B55:B60)</f>
        <v>14571</v>
      </c>
      <c r="C61" s="34"/>
      <c r="D61" s="56">
        <f>SUM(D55:D60)</f>
        <v>8253</v>
      </c>
    </row>
    <row r="62" spans="1:4" s="14" customFormat="1" ht="12" customHeight="1">
      <c r="A62" s="44"/>
      <c r="B62" s="48"/>
      <c r="C62" s="34"/>
      <c r="D62" s="52"/>
    </row>
    <row r="63" spans="1:4" s="14" customFormat="1" ht="12" customHeight="1">
      <c r="A63" s="44"/>
      <c r="B63" s="48"/>
      <c r="C63" s="34"/>
      <c r="D63" s="52"/>
    </row>
    <row r="64" spans="1:4" s="14" customFormat="1" ht="12.75">
      <c r="A64" s="46" t="s">
        <v>30</v>
      </c>
      <c r="B64" s="48"/>
      <c r="C64" s="34"/>
      <c r="D64" s="52"/>
    </row>
    <row r="65" spans="1:4" s="14" customFormat="1" ht="12.75">
      <c r="A65" s="44" t="s">
        <v>20</v>
      </c>
      <c r="B65" s="48">
        <f>'BALANCE SHEET'!C26-B66</f>
        <v>9071</v>
      </c>
      <c r="C65" s="34"/>
      <c r="D65" s="52">
        <v>836</v>
      </c>
    </row>
    <row r="66" spans="1:4" s="14" customFormat="1" ht="12.75">
      <c r="A66" s="44" t="s">
        <v>89</v>
      </c>
      <c r="B66" s="48">
        <v>5500</v>
      </c>
      <c r="C66" s="34"/>
      <c r="D66" s="52">
        <v>7417</v>
      </c>
    </row>
    <row r="67" spans="1:4" s="14" customFormat="1" ht="12.75">
      <c r="A67" s="44" t="s">
        <v>50</v>
      </c>
      <c r="B67" s="48">
        <v>0</v>
      </c>
      <c r="C67" s="34"/>
      <c r="D67" s="52">
        <v>0</v>
      </c>
    </row>
    <row r="68" spans="1:4" s="14" customFormat="1" ht="12.75">
      <c r="A68" s="44"/>
      <c r="B68" s="48"/>
      <c r="C68" s="34"/>
      <c r="D68" s="52"/>
    </row>
    <row r="69" spans="1:4" s="14" customFormat="1" ht="13.5" thickBot="1">
      <c r="A69" s="46"/>
      <c r="B69" s="56">
        <f>SUM(B65:B68)</f>
        <v>14571</v>
      </c>
      <c r="C69" s="34"/>
      <c r="D69" s="56">
        <f>SUM(D65:D68)</f>
        <v>8253</v>
      </c>
    </row>
    <row r="70" spans="1:4" s="14" customFormat="1" ht="12.75">
      <c r="A70" s="44"/>
      <c r="B70" s="53"/>
      <c r="C70" s="34"/>
      <c r="D70" s="48"/>
    </row>
    <row r="71" spans="1:4" s="14" customFormat="1" ht="12.75" customHeight="1">
      <c r="A71" s="27" t="s">
        <v>21</v>
      </c>
      <c r="B71" s="35"/>
      <c r="C71" s="28"/>
      <c r="D71" s="35"/>
    </row>
    <row r="72" spans="1:4" s="14" customFormat="1" ht="12.75" customHeight="1">
      <c r="A72" s="27"/>
      <c r="B72" s="35"/>
      <c r="C72" s="28"/>
      <c r="D72" s="35"/>
    </row>
    <row r="73" spans="1:4" ht="12.75" customHeight="1">
      <c r="A73" s="86" t="s">
        <v>105</v>
      </c>
      <c r="B73" s="87"/>
      <c r="C73" s="87"/>
      <c r="D73" s="87"/>
    </row>
    <row r="74" spans="1:4" ht="12.75" customHeight="1">
      <c r="A74" s="87"/>
      <c r="B74" s="87"/>
      <c r="C74" s="87"/>
      <c r="D74" s="87"/>
    </row>
    <row r="75" spans="1:4" ht="12.75" customHeight="1">
      <c r="A75" s="54"/>
      <c r="B75" s="36"/>
      <c r="C75" s="34"/>
      <c r="D75" s="37"/>
    </row>
    <row r="76" spans="2:4" ht="14.25">
      <c r="B76" s="40"/>
      <c r="C76" s="41"/>
      <c r="D76" s="41"/>
    </row>
    <row r="77" spans="2:4" s="14" customFormat="1" ht="14.25">
      <c r="B77" s="38"/>
      <c r="C77" s="39"/>
      <c r="D77" s="39"/>
    </row>
    <row r="78" spans="2:4" ht="14.25">
      <c r="B78" s="40"/>
      <c r="C78" s="41"/>
      <c r="D78" s="41"/>
    </row>
    <row r="79" spans="2:4" s="14" customFormat="1" ht="14.25">
      <c r="B79" s="38"/>
      <c r="C79" s="39"/>
      <c r="D79" s="39"/>
    </row>
    <row r="80" ht="14.25">
      <c r="B80" s="42"/>
    </row>
    <row r="81" s="14" customFormat="1" ht="14.25">
      <c r="B81" s="43"/>
    </row>
    <row r="82" ht="14.25">
      <c r="B82" s="42"/>
    </row>
    <row r="83" s="14" customFormat="1" ht="14.25">
      <c r="B83" s="43"/>
    </row>
    <row r="84" ht="14.25">
      <c r="B84" s="42"/>
    </row>
    <row r="85" s="14" customFormat="1" ht="14.25">
      <c r="B85" s="43"/>
    </row>
    <row r="86" ht="14.25">
      <c r="B86" s="42"/>
    </row>
    <row r="87" s="14" customFormat="1" ht="14.25">
      <c r="B87" s="43"/>
    </row>
    <row r="88" ht="14.25">
      <c r="B88" s="42"/>
    </row>
    <row r="89" s="14" customFormat="1" ht="14.25">
      <c r="B89" s="43"/>
    </row>
    <row r="90" ht="14.25">
      <c r="B90" s="42"/>
    </row>
    <row r="91" s="14" customFormat="1" ht="14.25">
      <c r="B91" s="43"/>
    </row>
    <row r="92" ht="14.25">
      <c r="B92" s="42"/>
    </row>
    <row r="93" s="14" customFormat="1" ht="14.25">
      <c r="B93" s="43"/>
    </row>
    <row r="94" ht="14.25">
      <c r="B94" s="42"/>
    </row>
    <row r="95" s="14" customFormat="1" ht="14.25">
      <c r="B95" s="43"/>
    </row>
    <row r="96" ht="14.25">
      <c r="B96" s="42"/>
    </row>
  </sheetData>
  <sheetProtection/>
  <mergeCells count="1">
    <mergeCell ref="A73:D74"/>
  </mergeCells>
  <printOptions/>
  <pageMargins left="0.75" right="0.25" top="0.5" bottom="0.5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 Chan</dc:creator>
  <cp:keywords/>
  <dc:description/>
  <cp:lastModifiedBy>WHK</cp:lastModifiedBy>
  <cp:lastPrinted>2009-06-18T10:14:29Z</cp:lastPrinted>
  <dcterms:created xsi:type="dcterms:W3CDTF">2002-10-11T01:52:42Z</dcterms:created>
  <dcterms:modified xsi:type="dcterms:W3CDTF">2009-09-25T12:39:33Z</dcterms:modified>
  <cp:category/>
  <cp:version/>
  <cp:contentType/>
  <cp:contentStatus/>
</cp:coreProperties>
</file>